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na\Desktop\University of Phoenix\"/>
    </mc:Choice>
  </mc:AlternateContent>
  <bookViews>
    <workbookView xWindow="0" yWindow="0" windowWidth="28800" windowHeight="124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31" i="1" l="1"/>
  <c r="G27" i="1"/>
  <c r="G26" i="1"/>
  <c r="G25" i="1"/>
  <c r="G24" i="1"/>
  <c r="G23" i="1"/>
  <c r="G22" i="1"/>
  <c r="G21" i="1"/>
  <c r="G20" i="1"/>
  <c r="G19" i="1"/>
  <c r="G18" i="1"/>
  <c r="E27" i="1"/>
  <c r="E26" i="1"/>
  <c r="E25" i="1"/>
  <c r="E24" i="1"/>
  <c r="E23" i="1"/>
  <c r="E22" i="1"/>
  <c r="E21" i="1"/>
  <c r="E20" i="1"/>
  <c r="E19" i="1"/>
  <c r="E18" i="1"/>
  <c r="B18" i="1"/>
  <c r="C18" i="1" s="1"/>
  <c r="F18" i="1" s="1"/>
  <c r="H18" i="1" l="1"/>
  <c r="B19" i="1"/>
  <c r="C19" i="1" l="1"/>
  <c r="F19" i="1" s="1"/>
  <c r="H19" i="1" s="1"/>
  <c r="B20" i="1"/>
  <c r="B21" i="1" l="1"/>
  <c r="C20" i="1"/>
  <c r="F20" i="1" s="1"/>
  <c r="H20" i="1" s="1"/>
  <c r="B22" i="1" l="1"/>
  <c r="C21" i="1"/>
  <c r="F21" i="1" s="1"/>
  <c r="H21" i="1" s="1"/>
  <c r="B23" i="1" l="1"/>
  <c r="C22" i="1"/>
  <c r="F22" i="1" s="1"/>
  <c r="H22" i="1" s="1"/>
  <c r="B24" i="1" l="1"/>
  <c r="C23" i="1"/>
  <c r="F23" i="1" s="1"/>
  <c r="H23" i="1" s="1"/>
  <c r="B25" i="1" l="1"/>
  <c r="C24" i="1"/>
  <c r="F24" i="1" s="1"/>
  <c r="H24" i="1" s="1"/>
  <c r="B26" i="1" l="1"/>
  <c r="C25" i="1"/>
  <c r="F25" i="1" s="1"/>
  <c r="H25" i="1" s="1"/>
  <c r="B27" i="1" l="1"/>
  <c r="C27" i="1" s="1"/>
  <c r="F27" i="1" s="1"/>
  <c r="H27" i="1" s="1"/>
  <c r="H29" i="1" s="1"/>
  <c r="H33" i="1" s="1"/>
  <c r="H35" i="1" s="1"/>
  <c r="C26" i="1"/>
  <c r="F26" i="1" s="1"/>
  <c r="H26" i="1" s="1"/>
</calcChain>
</file>

<file path=xl/sharedStrings.xml><?xml version="1.0" encoding="utf-8"?>
<sst xmlns="http://schemas.openxmlformats.org/spreadsheetml/2006/main" count="28" uniqueCount="27">
  <si>
    <t xml:space="preserve">Week 3 Team DQ </t>
  </si>
  <si>
    <t>Problem:</t>
  </si>
  <si>
    <t>Compute the Net Present Value of the following project.  Initial investment is $2.5MM per windmill.  10 windmills to be installed.  Each windmill will generate 10000 kW-hr per month, and the power generated is to be sold at a net 10 cents per kW-hr.  The project life is estimated at 10 years, with power prices increasing by 3.5 percent per year for each of the years in the project.  The cost of capital for the firm buying the windmills is X% (each student should select a different value for X, between 5 and 15 percent), weighted average basis.  What is the NPV of the project?  Is it a go or no-go?</t>
  </si>
  <si>
    <t xml:space="preserve">Investment: </t>
  </si>
  <si>
    <t>Sell Price</t>
  </si>
  <si>
    <t>Power Generation per Windmill:</t>
  </si>
  <si>
    <t>kW-hr/mo</t>
  </si>
  <si>
    <t>per kW-hr</t>
  </si>
  <si>
    <t>Year</t>
  </si>
  <si>
    <t>Cash Flow Estimate</t>
  </si>
  <si>
    <t>Revenue per Mill</t>
  </si>
  <si>
    <t>Total Revenue</t>
  </si>
  <si>
    <t>No. of Mills:</t>
  </si>
  <si>
    <t>Per Mill</t>
  </si>
  <si>
    <t xml:space="preserve"> </t>
  </si>
  <si>
    <t>MACRS Factor</t>
  </si>
  <si>
    <t>Depreciation Tax Shield</t>
  </si>
  <si>
    <t>Tax Rate:</t>
  </si>
  <si>
    <t>Total Cash Flow</t>
  </si>
  <si>
    <t>PVIF(n,k)</t>
  </si>
  <si>
    <t>Discount Rate:</t>
  </si>
  <si>
    <t>PV of Cash Flow</t>
  </si>
  <si>
    <t>Cash Flow from Operations:</t>
  </si>
  <si>
    <t>Initial Investment</t>
  </si>
  <si>
    <t>NPV</t>
  </si>
  <si>
    <t>Selection</t>
  </si>
  <si>
    <t>FIN 565/EM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</si>
</sst>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44" fontId="0" fillId="0" borderId="0" xfId="1" applyFont="1"/>
    <xf numFmtId="44" fontId="0" fillId="0" borderId="0" xfId="0" applyNumberFormat="1"/>
    <xf numFmtId="9" fontId="0" fillId="0" borderId="0" xfId="0" applyNumberFormat="1"/>
    <xf numFmtId="2" fontId="0" fillId="0" borderId="0" xfId="0" applyNumberFormat="1"/>
    <xf numFmtId="44" fontId="0" fillId="2" borderId="0" xfId="1" applyFont="1" applyFill="1"/>
    <xf numFmtId="0" fontId="0" fillId="2" borderId="0" xfId="0" applyFill="1"/>
    <xf numFmtId="9" fontId="0" fillId="2" borderId="0" xfId="2" applyFont="1" applyFill="1"/>
    <xf numFmtId="49" fontId="0" fillId="0" borderId="0" xfId="0" applyNumberFormat="1" applyAlignment="1">
      <alignment wrapText="1"/>
    </xf>
    <xf numFmtId="0" fontId="0" fillId="0" borderId="0" xfId="0" applyAlignment="1">
      <alignment wrapText="1"/>
    </xf>
    <xf numFmtId="0" fontId="0" fillId="0" borderId="0" xfId="0"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workbookViewId="0">
      <selection activeCell="D31" sqref="D31"/>
    </sheetView>
  </sheetViews>
  <sheetFormatPr defaultRowHeight="15" x14ac:dyDescent="0.25"/>
  <cols>
    <col min="1" max="1" width="12.28515625" customWidth="1"/>
    <col min="2" max="3" width="14.7109375" customWidth="1"/>
    <col min="4" max="4" width="9.5703125" customWidth="1"/>
    <col min="5" max="5" width="17.7109375" customWidth="1"/>
    <col min="6" max="6" width="14.85546875" bestFit="1" customWidth="1"/>
    <col min="8" max="8" width="16" bestFit="1" customWidth="1"/>
  </cols>
  <sheetData>
    <row r="1" spans="1:15" x14ac:dyDescent="0.25">
      <c r="A1" t="s">
        <v>0</v>
      </c>
    </row>
    <row r="2" spans="1:15" x14ac:dyDescent="0.25">
      <c r="A2" t="s">
        <v>26</v>
      </c>
    </row>
    <row r="4" spans="1:15" x14ac:dyDescent="0.25">
      <c r="A4" t="s">
        <v>1</v>
      </c>
    </row>
    <row r="6" spans="1:15" ht="76.5" customHeight="1" x14ac:dyDescent="0.25">
      <c r="A6" s="8" t="s">
        <v>2</v>
      </c>
      <c r="B6" s="9"/>
      <c r="C6" s="9"/>
      <c r="D6" s="9"/>
      <c r="E6" s="9"/>
      <c r="F6" s="9"/>
      <c r="G6" s="9"/>
      <c r="H6" s="9"/>
      <c r="I6" s="9"/>
      <c r="J6" s="9"/>
      <c r="K6" s="9"/>
      <c r="L6" s="9"/>
      <c r="M6" s="9"/>
      <c r="N6" s="9"/>
      <c r="O6" s="9"/>
    </row>
    <row r="9" spans="1:15" x14ac:dyDescent="0.25">
      <c r="A9" t="s">
        <v>3</v>
      </c>
      <c r="B9" s="5">
        <v>2500000</v>
      </c>
      <c r="C9" t="s">
        <v>13</v>
      </c>
    </row>
    <row r="10" spans="1:15" x14ac:dyDescent="0.25">
      <c r="A10" t="s">
        <v>4</v>
      </c>
      <c r="B10" s="5">
        <v>0.1</v>
      </c>
      <c r="C10" t="s">
        <v>7</v>
      </c>
    </row>
    <row r="11" spans="1:15" x14ac:dyDescent="0.25">
      <c r="A11" t="s">
        <v>5</v>
      </c>
      <c r="D11" s="6">
        <v>10000</v>
      </c>
      <c r="E11" t="s">
        <v>6</v>
      </c>
    </row>
    <row r="12" spans="1:15" x14ac:dyDescent="0.25">
      <c r="A12" t="s">
        <v>12</v>
      </c>
      <c r="B12" s="6">
        <v>10</v>
      </c>
    </row>
    <row r="13" spans="1:15" x14ac:dyDescent="0.25">
      <c r="A13" t="s">
        <v>17</v>
      </c>
      <c r="B13" s="7">
        <v>0.35</v>
      </c>
    </row>
    <row r="14" spans="1:15" x14ac:dyDescent="0.25">
      <c r="A14" t="s">
        <v>20</v>
      </c>
      <c r="B14" s="7">
        <v>0.1</v>
      </c>
    </row>
    <row r="15" spans="1:15" x14ac:dyDescent="0.25">
      <c r="A15" t="s">
        <v>9</v>
      </c>
    </row>
    <row r="17" spans="1:8" s="10" customFormat="1" ht="30" x14ac:dyDescent="0.25">
      <c r="A17" s="10" t="s">
        <v>8</v>
      </c>
      <c r="B17" s="10" t="s">
        <v>10</v>
      </c>
      <c r="C17" s="10" t="s">
        <v>11</v>
      </c>
      <c r="D17" s="10" t="s">
        <v>15</v>
      </c>
      <c r="E17" s="10" t="s">
        <v>16</v>
      </c>
      <c r="F17" s="10" t="s">
        <v>18</v>
      </c>
      <c r="G17" s="10" t="s">
        <v>19</v>
      </c>
      <c r="H17" s="10" t="s">
        <v>21</v>
      </c>
    </row>
    <row r="18" spans="1:8" x14ac:dyDescent="0.25">
      <c r="A18">
        <v>1</v>
      </c>
      <c r="B18" s="1">
        <f>+$D$11*12*$B$10</f>
        <v>12000</v>
      </c>
      <c r="C18" s="1">
        <f>+B18*$B$12</f>
        <v>120000</v>
      </c>
      <c r="D18" s="4">
        <v>0.1</v>
      </c>
      <c r="E18" s="1">
        <f>+$B$9*$B$12*D18*$B$13</f>
        <v>875000</v>
      </c>
      <c r="F18" s="2">
        <f>+C18+E18</f>
        <v>995000</v>
      </c>
      <c r="G18">
        <f>1/(1+$B$14)^A18</f>
        <v>0.90909090909090906</v>
      </c>
      <c r="H18" s="2">
        <f>+G18*F18</f>
        <v>904545.45454545447</v>
      </c>
    </row>
    <row r="19" spans="1:8" x14ac:dyDescent="0.25">
      <c r="A19">
        <v>2</v>
      </c>
      <c r="B19" s="1">
        <f>+B18*1.03</f>
        <v>12360</v>
      </c>
      <c r="C19" s="1">
        <f t="shared" ref="C19:C27" si="0">+B19*$B$12</f>
        <v>123600</v>
      </c>
      <c r="D19" s="4">
        <v>0.18</v>
      </c>
      <c r="E19" s="1">
        <f t="shared" ref="E19:E27" si="1">+$B$9*$B$12*D19*$B$13</f>
        <v>1575000</v>
      </c>
      <c r="F19" s="2">
        <f t="shared" ref="F19:F27" si="2">+C19+E19</f>
        <v>1698600</v>
      </c>
      <c r="G19">
        <f t="shared" ref="G19:G27" si="3">1/(1+$B$14)^A19</f>
        <v>0.82644628099173545</v>
      </c>
      <c r="H19" s="2">
        <f t="shared" ref="H19:H27" si="4">+G19*F19</f>
        <v>1403801.6528925619</v>
      </c>
    </row>
    <row r="20" spans="1:8" x14ac:dyDescent="0.25">
      <c r="A20">
        <v>3</v>
      </c>
      <c r="B20" s="1">
        <f t="shared" ref="B20:B27" si="5">+B19*1.03</f>
        <v>12730.800000000001</v>
      </c>
      <c r="C20" s="1">
        <f t="shared" si="0"/>
        <v>127308.00000000001</v>
      </c>
      <c r="D20" s="4">
        <v>0.14000000000000001</v>
      </c>
      <c r="E20" s="1">
        <f t="shared" si="1"/>
        <v>1225000</v>
      </c>
      <c r="F20" s="2">
        <f t="shared" si="2"/>
        <v>1352308</v>
      </c>
      <c r="G20">
        <f t="shared" si="3"/>
        <v>0.75131480090157754</v>
      </c>
      <c r="H20" s="2">
        <f t="shared" si="4"/>
        <v>1016009.0157776105</v>
      </c>
    </row>
    <row r="21" spans="1:8" x14ac:dyDescent="0.25">
      <c r="A21">
        <v>4</v>
      </c>
      <c r="B21" s="1">
        <f t="shared" si="5"/>
        <v>13112.724000000002</v>
      </c>
      <c r="C21" s="1">
        <f t="shared" si="0"/>
        <v>131127.24000000002</v>
      </c>
      <c r="D21" s="4">
        <v>0.12</v>
      </c>
      <c r="E21" s="1">
        <f t="shared" si="1"/>
        <v>1050000</v>
      </c>
      <c r="F21" s="2">
        <f t="shared" si="2"/>
        <v>1181127.24</v>
      </c>
      <c r="G21">
        <f t="shared" si="3"/>
        <v>0.68301345536507052</v>
      </c>
      <c r="H21" s="2">
        <f t="shared" si="4"/>
        <v>806725.79741820891</v>
      </c>
    </row>
    <row r="22" spans="1:8" x14ac:dyDescent="0.25">
      <c r="A22">
        <v>5</v>
      </c>
      <c r="B22" s="1">
        <f t="shared" si="5"/>
        <v>13506.105720000003</v>
      </c>
      <c r="C22" s="1">
        <f t="shared" si="0"/>
        <v>135061.05720000004</v>
      </c>
      <c r="D22" s="4">
        <v>0.09</v>
      </c>
      <c r="E22" s="1">
        <f t="shared" si="1"/>
        <v>787500</v>
      </c>
      <c r="F22" s="2">
        <f t="shared" si="2"/>
        <v>922561.05720000004</v>
      </c>
      <c r="G22">
        <f t="shared" si="3"/>
        <v>0.62092132305915493</v>
      </c>
      <c r="H22" s="2">
        <f t="shared" si="4"/>
        <v>572837.83223947673</v>
      </c>
    </row>
    <row r="23" spans="1:8" x14ac:dyDescent="0.25">
      <c r="A23">
        <v>6</v>
      </c>
      <c r="B23" s="1">
        <f t="shared" si="5"/>
        <v>13911.288891600003</v>
      </c>
      <c r="C23" s="1">
        <f t="shared" si="0"/>
        <v>139112.88891600003</v>
      </c>
      <c r="D23" s="4">
        <v>7.0000000000000007E-2</v>
      </c>
      <c r="E23" s="1">
        <f t="shared" si="1"/>
        <v>612500</v>
      </c>
      <c r="F23" s="2">
        <f t="shared" si="2"/>
        <v>751612.88891600003</v>
      </c>
      <c r="G23">
        <f t="shared" si="3"/>
        <v>0.56447393005377722</v>
      </c>
      <c r="H23" s="2">
        <f t="shared" si="4"/>
        <v>424265.88128548762</v>
      </c>
    </row>
    <row r="24" spans="1:8" x14ac:dyDescent="0.25">
      <c r="A24">
        <v>7</v>
      </c>
      <c r="B24" s="1">
        <f t="shared" si="5"/>
        <v>14328.627558348004</v>
      </c>
      <c r="C24" s="1">
        <f t="shared" si="0"/>
        <v>143286.27558348005</v>
      </c>
      <c r="D24" s="4">
        <v>7.0000000000000007E-2</v>
      </c>
      <c r="E24" s="1">
        <f t="shared" si="1"/>
        <v>612500</v>
      </c>
      <c r="F24" s="2">
        <f t="shared" si="2"/>
        <v>755786.27558348002</v>
      </c>
      <c r="G24">
        <f t="shared" si="3"/>
        <v>0.51315811823070645</v>
      </c>
      <c r="H24" s="2">
        <f t="shared" si="4"/>
        <v>387837.86296301271</v>
      </c>
    </row>
    <row r="25" spans="1:8" x14ac:dyDescent="0.25">
      <c r="A25">
        <v>8</v>
      </c>
      <c r="B25" s="1">
        <f t="shared" si="5"/>
        <v>14758.486385098444</v>
      </c>
      <c r="C25" s="1">
        <f t="shared" si="0"/>
        <v>147584.86385098443</v>
      </c>
      <c r="D25" s="4">
        <v>7.0000000000000007E-2</v>
      </c>
      <c r="E25" s="1">
        <f t="shared" si="1"/>
        <v>612500</v>
      </c>
      <c r="F25" s="2">
        <f t="shared" si="2"/>
        <v>760084.86385098449</v>
      </c>
      <c r="G25">
        <f t="shared" si="3"/>
        <v>0.46650738020973315</v>
      </c>
      <c r="H25" s="2">
        <f t="shared" si="4"/>
        <v>354585.19857219449</v>
      </c>
    </row>
    <row r="26" spans="1:8" x14ac:dyDescent="0.25">
      <c r="A26">
        <v>9</v>
      </c>
      <c r="B26" s="1">
        <f t="shared" si="5"/>
        <v>15201.240976651397</v>
      </c>
      <c r="C26" s="1">
        <f t="shared" si="0"/>
        <v>152012.40976651397</v>
      </c>
      <c r="D26" s="4">
        <v>7.0000000000000007E-2</v>
      </c>
      <c r="E26" s="1">
        <f t="shared" si="1"/>
        <v>612500</v>
      </c>
      <c r="F26" s="2">
        <f t="shared" si="2"/>
        <v>764512.40976651397</v>
      </c>
      <c r="G26">
        <f t="shared" si="3"/>
        <v>0.42409761837248466</v>
      </c>
      <c r="H26" s="2">
        <f t="shared" si="4"/>
        <v>324227.89219818765</v>
      </c>
    </row>
    <row r="27" spans="1:8" x14ac:dyDescent="0.25">
      <c r="A27">
        <v>10</v>
      </c>
      <c r="B27" s="1">
        <f t="shared" si="5"/>
        <v>15657.278205950939</v>
      </c>
      <c r="C27" s="1">
        <f t="shared" si="0"/>
        <v>156572.78205950939</v>
      </c>
      <c r="D27" s="4">
        <v>0.06</v>
      </c>
      <c r="E27" s="1">
        <f t="shared" si="1"/>
        <v>525000</v>
      </c>
      <c r="F27" s="2">
        <f t="shared" si="2"/>
        <v>681572.78205950942</v>
      </c>
      <c r="G27">
        <f t="shared" si="3"/>
        <v>0.38554328942953148</v>
      </c>
      <c r="H27" s="2">
        <f t="shared" si="4"/>
        <v>262775.81238086044</v>
      </c>
    </row>
    <row r="28" spans="1:8" x14ac:dyDescent="0.25">
      <c r="D28" s="3" t="s">
        <v>14</v>
      </c>
    </row>
    <row r="29" spans="1:8" x14ac:dyDescent="0.25">
      <c r="F29" t="s">
        <v>22</v>
      </c>
      <c r="H29" s="2">
        <f>SUM(H18:H27)</f>
        <v>6457612.4002730548</v>
      </c>
    </row>
    <row r="31" spans="1:8" x14ac:dyDescent="0.25">
      <c r="A31" t="s">
        <v>14</v>
      </c>
      <c r="F31" t="s">
        <v>23</v>
      </c>
      <c r="H31" s="2">
        <f>$B$9*$B$12</f>
        <v>25000000</v>
      </c>
    </row>
    <row r="33" spans="6:8" x14ac:dyDescent="0.25">
      <c r="F33" t="s">
        <v>24</v>
      </c>
      <c r="H33" s="2">
        <f>+H29-H31</f>
        <v>-18542387.599726945</v>
      </c>
    </row>
    <row r="35" spans="6:8" x14ac:dyDescent="0.25">
      <c r="F35" t="s">
        <v>25</v>
      </c>
      <c r="H35" t="str">
        <f>+IF(H33&gt;0, "Go", "No-Go")</f>
        <v>No-Go</v>
      </c>
    </row>
  </sheetData>
  <mergeCells count="1">
    <mergeCell ref="A6:O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Tina Wiggins</cp:lastModifiedBy>
  <dcterms:created xsi:type="dcterms:W3CDTF">2011-09-20T22:19:07Z</dcterms:created>
  <dcterms:modified xsi:type="dcterms:W3CDTF">2015-09-24T12:16:58Z</dcterms:modified>
</cp:coreProperties>
</file>